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ertsch/Downloads/"/>
    </mc:Choice>
  </mc:AlternateContent>
  <xr:revisionPtr revIDLastSave="0" documentId="13_ncr:1_{006C73ED-501C-084E-8907-B931F27E41E1}" xr6:coauthVersionLast="47" xr6:coauthVersionMax="47" xr10:uidLastSave="{00000000-0000-0000-0000-000000000000}"/>
  <bookViews>
    <workbookView xWindow="1120" yWindow="680" windowWidth="29120" windowHeight="18960" xr2:uid="{9AE24E41-65B2-9C4A-BC23-2470E80EA6C6}"/>
  </bookViews>
  <sheets>
    <sheet name="leer" sheetId="1" r:id="rId1"/>
    <sheet name="vol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  <c r="H17" i="3" s="1"/>
  <c r="G16" i="3"/>
  <c r="G17" i="3" s="1"/>
  <c r="F16" i="3"/>
  <c r="E16" i="3"/>
  <c r="D16" i="3"/>
  <c r="H15" i="3"/>
  <c r="G15" i="3"/>
  <c r="F15" i="3"/>
  <c r="E15" i="3"/>
  <c r="D15" i="3"/>
  <c r="H14" i="3"/>
  <c r="G14" i="3"/>
  <c r="F14" i="3"/>
  <c r="E14" i="3"/>
  <c r="D14" i="3"/>
  <c r="D6" i="3"/>
  <c r="D19" i="3" s="1"/>
  <c r="D6" i="1"/>
  <c r="D19" i="1"/>
  <c r="E16" i="1"/>
  <c r="E17" i="1" s="1"/>
  <c r="F16" i="1"/>
  <c r="F17" i="1" s="1"/>
  <c r="G16" i="1"/>
  <c r="G17" i="1" s="1"/>
  <c r="H16" i="1"/>
  <c r="H17" i="1" s="1"/>
  <c r="D16" i="1"/>
  <c r="D17" i="1" s="1"/>
  <c r="E14" i="1"/>
  <c r="E15" i="1" s="1"/>
  <c r="F14" i="1"/>
  <c r="F15" i="1" s="1"/>
  <c r="G14" i="1"/>
  <c r="G15" i="1" s="1"/>
  <c r="H14" i="1"/>
  <c r="H15" i="1" s="1"/>
  <c r="D14" i="1"/>
  <c r="D15" i="1" s="1"/>
  <c r="D17" i="3" l="1"/>
  <c r="E17" i="3"/>
  <c r="F17" i="3"/>
</calcChain>
</file>

<file path=xl/sharedStrings.xml><?xml version="1.0" encoding="utf-8"?>
<sst xmlns="http://schemas.openxmlformats.org/spreadsheetml/2006/main" count="66" uniqueCount="31">
  <si>
    <t>Blende</t>
  </si>
  <si>
    <t>mm</t>
  </si>
  <si>
    <t>Lichtgeschwindigkeit</t>
  </si>
  <si>
    <t>m/s</t>
  </si>
  <si>
    <t>nm</t>
  </si>
  <si>
    <t>V</t>
  </si>
  <si>
    <t>Wellenlänge</t>
  </si>
  <si>
    <t>Auswertung</t>
  </si>
  <si>
    <t>Frequenz</t>
  </si>
  <si>
    <t>Hz</t>
  </si>
  <si>
    <t>J</t>
  </si>
  <si>
    <t>Elementarladung</t>
  </si>
  <si>
    <t>C</t>
  </si>
  <si>
    <t>Messwerte</t>
  </si>
  <si>
    <t>Konstanten</t>
  </si>
  <si>
    <t>eV</t>
  </si>
  <si>
    <t>THz</t>
  </si>
  <si>
    <t>Teilchenenergie</t>
  </si>
  <si>
    <t>Wirkungsquantum</t>
  </si>
  <si>
    <t>eV/THz</t>
  </si>
  <si>
    <t>Js</t>
  </si>
  <si>
    <t>Bremspotential</t>
  </si>
  <si>
    <t>c</t>
  </si>
  <si>
    <t>e</t>
  </si>
  <si>
    <t>l</t>
  </si>
  <si>
    <r>
      <rPr>
        <i/>
        <sz val="12"/>
        <color theme="1"/>
        <rFont val="Calibri"/>
        <family val="2"/>
        <scheme val="minor"/>
      </rPr>
      <t>U</t>
    </r>
    <r>
      <rPr>
        <vertAlign val="subscript"/>
        <sz val="12"/>
        <color theme="1"/>
        <rFont val="Calibri (Textkörper)"/>
      </rPr>
      <t>B</t>
    </r>
  </si>
  <si>
    <t>f</t>
  </si>
  <si>
    <t>h</t>
  </si>
  <si>
    <r>
      <t>E</t>
    </r>
    <r>
      <rPr>
        <i/>
        <vertAlign val="subscript"/>
        <sz val="12"/>
        <color theme="1"/>
        <rFont val="Symbol"/>
        <charset val="2"/>
      </rPr>
      <t>g</t>
    </r>
  </si>
  <si>
    <t>Elektronvolt</t>
  </si>
  <si>
    <t>Messung zum fotoelektrischen Effekt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</si>
</sst>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E+00"/>
    <numFmt numFmtId="165" formatCode="0.000E+00"/>
    <numFmt numFmtId="166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Symbol"/>
      <charset val="2"/>
    </font>
    <font>
      <i/>
      <sz val="12"/>
      <color theme="1"/>
      <name val="Calibri"/>
      <family val="2"/>
      <scheme val="minor"/>
    </font>
    <font>
      <vertAlign val="subscript"/>
      <sz val="12"/>
      <color theme="1"/>
      <name val="Calibri (Textkörper)"/>
    </font>
    <font>
      <i/>
      <vertAlign val="subscript"/>
      <sz val="12"/>
      <color theme="1"/>
      <name val="Symbol"/>
      <charset val="2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166" fontId="0" fillId="0" borderId="0" xfId="0" applyNumberFormat="1"/>
    <xf numFmtId="0" fontId="0" fillId="2" borderId="0" xfId="0" applyFill="1"/>
    <xf numFmtId="0" fontId="2" fillId="0" borderId="0" xfId="0" applyFont="1"/>
    <xf numFmtId="0" fontId="3" fillId="0" borderId="0" xfId="0" applyFont="1"/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backward val="519"/>
            <c:dispRSqr val="0"/>
            <c:dispEq val="1"/>
            <c:trendlineLbl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leer!$D$15:$H$15</c:f>
              <c:numCache>
                <c:formatCode>0.0</c:formatCode>
                <c:ptCount val="5"/>
                <c:pt idx="0">
                  <c:v>821.3266978986876</c:v>
                </c:pt>
                <c:pt idx="1">
                  <c:v>740.8502397074086</c:v>
                </c:pt>
                <c:pt idx="2">
                  <c:v>687.86558520524068</c:v>
                </c:pt>
                <c:pt idx="3">
                  <c:v>549.0000512754774</c:v>
                </c:pt>
                <c:pt idx="4">
                  <c:v>519.60700568496952</c:v>
                </c:pt>
              </c:numCache>
            </c:numRef>
          </c:xVal>
          <c:yVal>
            <c:numRef>
              <c:f>leer!$D$16:$H$16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C8-7C46-B3AD-6818402DE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031951"/>
        <c:axId val="319033951"/>
      </c:scatterChart>
      <c:valAx>
        <c:axId val="319031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Lichtfrequenz (THz)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9033951"/>
        <c:crosses val="autoZero"/>
        <c:crossBetween val="midCat"/>
      </c:valAx>
      <c:valAx>
        <c:axId val="319033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maximale</a:t>
                </a:r>
                <a:r>
                  <a:rPr lang="de-DE" baseline="0"/>
                  <a:t> kinetische Energie (eV)</a:t>
                </a:r>
              </a:p>
              <a:p>
                <a:pPr>
                  <a:defRPr/>
                </a:pP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9031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backward val="519"/>
            <c:dispRSqr val="0"/>
            <c:dispEq val="1"/>
            <c:trendlineLbl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voll!$D$15:$H$15</c:f>
              <c:numCache>
                <c:formatCode>0.0</c:formatCode>
                <c:ptCount val="5"/>
                <c:pt idx="0">
                  <c:v>821.3266978986876</c:v>
                </c:pt>
                <c:pt idx="1">
                  <c:v>740.8502397074086</c:v>
                </c:pt>
                <c:pt idx="2">
                  <c:v>687.86558520524068</c:v>
                </c:pt>
                <c:pt idx="3">
                  <c:v>549.0000512754774</c:v>
                </c:pt>
                <c:pt idx="4">
                  <c:v>519.60700568496952</c:v>
                </c:pt>
              </c:numCache>
            </c:numRef>
          </c:xVal>
          <c:yVal>
            <c:numRef>
              <c:f>voll!$D$16:$H$16</c:f>
              <c:numCache>
                <c:formatCode>General</c:formatCode>
                <c:ptCount val="5"/>
                <c:pt idx="0">
                  <c:v>1.7490000000000001</c:v>
                </c:pt>
                <c:pt idx="1">
                  <c:v>1.381</c:v>
                </c:pt>
                <c:pt idx="2">
                  <c:v>1.159</c:v>
                </c:pt>
                <c:pt idx="3">
                  <c:v>0.60399999999999998</c:v>
                </c:pt>
                <c:pt idx="4">
                  <c:v>0.49299999999999999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45-9647-85C9-B0F0B7754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031951"/>
        <c:axId val="319033951"/>
      </c:scatterChart>
      <c:valAx>
        <c:axId val="319031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Lichtfrequenz (THz)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9033951"/>
        <c:crosses val="autoZero"/>
        <c:crossBetween val="midCat"/>
      </c:valAx>
      <c:valAx>
        <c:axId val="319033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maximale</a:t>
                </a:r>
                <a:r>
                  <a:rPr lang="de-DE" baseline="0"/>
                  <a:t> kinetische Energie (eV)</a:t>
                </a:r>
              </a:p>
              <a:p>
                <a:pPr>
                  <a:defRPr/>
                </a:pP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9031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692150</xdr:colOff>
      <xdr:row>0</xdr:row>
      <xdr:rowOff>279400</xdr:rowOff>
    </xdr:from>
    <xdr:to>
      <xdr:col>18</xdr:col>
      <xdr:colOff>381000</xdr:colOff>
      <xdr:row>27</xdr:row>
      <xdr:rowOff>12700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4397C25-2FBC-237E-D402-77EB6DA93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692150</xdr:colOff>
      <xdr:row>0</xdr:row>
      <xdr:rowOff>279400</xdr:rowOff>
    </xdr:from>
    <xdr:to>
      <xdr:col>18</xdr:col>
      <xdr:colOff>381000</xdr:colOff>
      <xdr:row>27</xdr:row>
      <xdr:rowOff>12700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018F3EB-43CF-2743-9353-B7AEBC96B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5AC32-C41C-674C-8196-59D1FA47E1F8}">
  <dimension ref="A1:H20"/>
  <sheetViews>
    <sheetView tabSelected="1" workbookViewId="0"/>
  </sheetViews>
  <sheetFormatPr baseColWidth="10" defaultRowHeight="16" x14ac:dyDescent="0.2"/>
  <cols>
    <col min="1" max="1" width="20" customWidth="1"/>
    <col min="2" max="2" width="4.1640625" customWidth="1"/>
    <col min="4" max="4" width="10.83203125" customWidth="1"/>
  </cols>
  <sheetData>
    <row r="1" spans="1:8" ht="26" x14ac:dyDescent="0.3">
      <c r="A1" s="8" t="s">
        <v>30</v>
      </c>
    </row>
    <row r="3" spans="1:8" x14ac:dyDescent="0.2">
      <c r="A3" s="3" t="s">
        <v>14</v>
      </c>
      <c r="B3" s="3"/>
    </row>
    <row r="4" spans="1:8" x14ac:dyDescent="0.2">
      <c r="A4" t="s">
        <v>2</v>
      </c>
      <c r="B4" s="7" t="s">
        <v>22</v>
      </c>
      <c r="C4" t="s">
        <v>3</v>
      </c>
      <c r="D4">
        <v>299792458</v>
      </c>
    </row>
    <row r="5" spans="1:8" x14ac:dyDescent="0.2">
      <c r="A5" t="s">
        <v>11</v>
      </c>
      <c r="B5" s="7" t="s">
        <v>23</v>
      </c>
      <c r="C5" t="s">
        <v>12</v>
      </c>
      <c r="D5" s="2">
        <v>1.6021766339999999E-19</v>
      </c>
    </row>
    <row r="6" spans="1:8" x14ac:dyDescent="0.2">
      <c r="A6" t="s">
        <v>29</v>
      </c>
      <c r="B6" t="s">
        <v>15</v>
      </c>
      <c r="C6" t="s">
        <v>10</v>
      </c>
      <c r="D6" s="2">
        <f>D5</f>
        <v>1.6021766339999999E-19</v>
      </c>
    </row>
    <row r="8" spans="1:8" x14ac:dyDescent="0.2">
      <c r="A8" s="3" t="s">
        <v>13</v>
      </c>
      <c r="B8" s="3"/>
    </row>
    <row r="9" spans="1:8" x14ac:dyDescent="0.2">
      <c r="A9" t="s">
        <v>0</v>
      </c>
      <c r="C9" t="s">
        <v>1</v>
      </c>
      <c r="D9" s="5"/>
    </row>
    <row r="10" spans="1:8" x14ac:dyDescent="0.2">
      <c r="A10" t="s">
        <v>6</v>
      </c>
      <c r="B10" s="6" t="s">
        <v>24</v>
      </c>
      <c r="C10" t="s">
        <v>4</v>
      </c>
      <c r="D10">
        <v>365.01</v>
      </c>
      <c r="E10">
        <v>404.66</v>
      </c>
      <c r="F10">
        <v>435.83</v>
      </c>
      <c r="G10">
        <v>546.07000000000005</v>
      </c>
      <c r="H10">
        <v>576.96</v>
      </c>
    </row>
    <row r="11" spans="1:8" ht="18" x14ac:dyDescent="0.25">
      <c r="A11" t="s">
        <v>21</v>
      </c>
      <c r="B11" t="s">
        <v>25</v>
      </c>
      <c r="C11" t="s">
        <v>5</v>
      </c>
      <c r="D11" s="5"/>
      <c r="E11" s="5"/>
      <c r="F11" s="5"/>
      <c r="G11" s="5"/>
      <c r="H11" s="5"/>
    </row>
    <row r="13" spans="1:8" x14ac:dyDescent="0.2">
      <c r="A13" s="3" t="s">
        <v>7</v>
      </c>
      <c r="B13" s="3"/>
    </row>
    <row r="14" spans="1:8" x14ac:dyDescent="0.2">
      <c r="A14" t="s">
        <v>8</v>
      </c>
      <c r="B14" s="7" t="s">
        <v>26</v>
      </c>
      <c r="C14" t="s">
        <v>9</v>
      </c>
      <c r="D14" s="2">
        <f>$D$4/D10*1000000000</f>
        <v>821326697898687.62</v>
      </c>
      <c r="E14" s="2">
        <f>$D$4/E10*1000000000</f>
        <v>740850239707408.62</v>
      </c>
      <c r="F14" s="2">
        <f>$D$4/F10*1000000000</f>
        <v>687865585205240.62</v>
      </c>
      <c r="G14" s="2">
        <f>$D$4/G10*1000000000</f>
        <v>549000051275477.38</v>
      </c>
      <c r="H14" s="2">
        <f>$D$4/H10*1000000000</f>
        <v>519607005684969.5</v>
      </c>
    </row>
    <row r="15" spans="1:8" x14ac:dyDescent="0.2">
      <c r="C15" t="s">
        <v>16</v>
      </c>
      <c r="D15" s="4">
        <f>D14/1000000000000</f>
        <v>821.3266978986876</v>
      </c>
      <c r="E15" s="4">
        <f t="shared" ref="E15:H15" si="0">E14/1000000000000</f>
        <v>740.8502397074086</v>
      </c>
      <c r="F15" s="4">
        <f t="shared" si="0"/>
        <v>687.86558520524068</v>
      </c>
      <c r="G15" s="4">
        <f t="shared" si="0"/>
        <v>549.0000512754774</v>
      </c>
      <c r="H15" s="4">
        <f t="shared" si="0"/>
        <v>519.60700568496952</v>
      </c>
    </row>
    <row r="16" spans="1:8" ht="18" x14ac:dyDescent="0.25">
      <c r="A16" t="s">
        <v>17</v>
      </c>
      <c r="B16" s="7" t="s">
        <v>28</v>
      </c>
      <c r="C16" t="s">
        <v>15</v>
      </c>
      <c r="D16">
        <f>-D11</f>
        <v>0</v>
      </c>
      <c r="E16">
        <f t="shared" ref="E16:H16" si="1">-E11</f>
        <v>0</v>
      </c>
      <c r="F16">
        <f t="shared" si="1"/>
        <v>0</v>
      </c>
      <c r="G16">
        <f t="shared" si="1"/>
        <v>0</v>
      </c>
      <c r="H16">
        <f t="shared" si="1"/>
        <v>0</v>
      </c>
    </row>
    <row r="17" spans="1:8" x14ac:dyDescent="0.2">
      <c r="C17" t="s">
        <v>10</v>
      </c>
      <c r="D17" s="2">
        <f>D16*$D6</f>
        <v>0</v>
      </c>
      <c r="E17" s="2">
        <f t="shared" ref="E17:H17" si="2">E16*$D6</f>
        <v>0</v>
      </c>
      <c r="F17" s="2">
        <f t="shared" si="2"/>
        <v>0</v>
      </c>
      <c r="G17" s="2">
        <f t="shared" si="2"/>
        <v>0</v>
      </c>
      <c r="H17" s="2">
        <f t="shared" si="2"/>
        <v>0</v>
      </c>
    </row>
    <row r="18" spans="1:8" x14ac:dyDescent="0.2">
      <c r="A18" t="s">
        <v>18</v>
      </c>
      <c r="B18" s="7" t="s">
        <v>27</v>
      </c>
      <c r="C18" t="s">
        <v>19</v>
      </c>
      <c r="D18" s="5">
        <v>4.1349999999999998E-3</v>
      </c>
    </row>
    <row r="19" spans="1:8" x14ac:dyDescent="0.2">
      <c r="C19" t="s">
        <v>20</v>
      </c>
      <c r="D19" s="1">
        <f>D18*D6/1000000000000</f>
        <v>6.6250003815899989E-34</v>
      </c>
    </row>
    <row r="20" spans="1:8" x14ac:dyDescent="0.2">
      <c r="D20" s="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C828-3E5E-E741-9A15-762357539C4B}">
  <dimension ref="A1:H20"/>
  <sheetViews>
    <sheetView workbookViewId="0"/>
  </sheetViews>
  <sheetFormatPr baseColWidth="10" defaultRowHeight="16" x14ac:dyDescent="0.2"/>
  <cols>
    <col min="1" max="1" width="20" customWidth="1"/>
    <col min="2" max="2" width="4.1640625" customWidth="1"/>
    <col min="4" max="4" width="10.83203125" customWidth="1"/>
  </cols>
  <sheetData>
    <row r="1" spans="1:8" ht="26" x14ac:dyDescent="0.3">
      <c r="A1" s="8" t="s">
        <v>30</v>
      </c>
    </row>
    <row r="3" spans="1:8" x14ac:dyDescent="0.2">
      <c r="A3" s="3" t="s">
        <v>14</v>
      </c>
      <c r="B3" s="3"/>
    </row>
    <row r="4" spans="1:8" x14ac:dyDescent="0.2">
      <c r="A4" t="s">
        <v>2</v>
      </c>
      <c r="B4" s="7" t="s">
        <v>22</v>
      </c>
      <c r="C4" t="s">
        <v>3</v>
      </c>
      <c r="D4">
        <v>299792458</v>
      </c>
    </row>
    <row r="5" spans="1:8" x14ac:dyDescent="0.2">
      <c r="A5" t="s">
        <v>11</v>
      </c>
      <c r="B5" s="7" t="s">
        <v>23</v>
      </c>
      <c r="C5" t="s">
        <v>12</v>
      </c>
      <c r="D5" s="2">
        <v>1.6021766339999999E-19</v>
      </c>
    </row>
    <row r="6" spans="1:8" x14ac:dyDescent="0.2">
      <c r="A6" t="s">
        <v>29</v>
      </c>
      <c r="B6" t="s">
        <v>15</v>
      </c>
      <c r="C6" t="s">
        <v>10</v>
      </c>
      <c r="D6" s="2">
        <f>D5</f>
        <v>1.6021766339999999E-19</v>
      </c>
    </row>
    <row r="8" spans="1:8" x14ac:dyDescent="0.2">
      <c r="A8" s="3" t="s">
        <v>13</v>
      </c>
      <c r="B8" s="3"/>
    </row>
    <row r="9" spans="1:8" x14ac:dyDescent="0.2">
      <c r="A9" t="s">
        <v>0</v>
      </c>
      <c r="C9" t="s">
        <v>1</v>
      </c>
      <c r="D9" s="5">
        <v>4</v>
      </c>
    </row>
    <row r="10" spans="1:8" x14ac:dyDescent="0.2">
      <c r="A10" t="s">
        <v>6</v>
      </c>
      <c r="B10" s="6" t="s">
        <v>24</v>
      </c>
      <c r="C10" t="s">
        <v>4</v>
      </c>
      <c r="D10">
        <v>365.01</v>
      </c>
      <c r="E10">
        <v>404.66</v>
      </c>
      <c r="F10">
        <v>435.83</v>
      </c>
      <c r="G10">
        <v>546.07000000000005</v>
      </c>
      <c r="H10">
        <v>576.96</v>
      </c>
    </row>
    <row r="11" spans="1:8" ht="18" x14ac:dyDescent="0.25">
      <c r="A11" t="s">
        <v>21</v>
      </c>
      <c r="B11" t="s">
        <v>25</v>
      </c>
      <c r="C11" t="s">
        <v>5</v>
      </c>
      <c r="D11" s="5">
        <v>-1.7490000000000001</v>
      </c>
      <c r="E11" s="5">
        <v>-1.381</v>
      </c>
      <c r="F11" s="5">
        <v>-1.159</v>
      </c>
      <c r="G11" s="5">
        <v>-0.60399999999999998</v>
      </c>
      <c r="H11" s="5">
        <v>-0.49299999999999999</v>
      </c>
    </row>
    <row r="13" spans="1:8" x14ac:dyDescent="0.2">
      <c r="A13" s="3" t="s">
        <v>7</v>
      </c>
      <c r="B13" s="3"/>
    </row>
    <row r="14" spans="1:8" x14ac:dyDescent="0.2">
      <c r="A14" t="s">
        <v>8</v>
      </c>
      <c r="B14" s="7" t="s">
        <v>26</v>
      </c>
      <c r="C14" t="s">
        <v>9</v>
      </c>
      <c r="D14" s="2">
        <f>$D$4/D10*1000000000</f>
        <v>821326697898687.62</v>
      </c>
      <c r="E14" s="2">
        <f t="shared" ref="E14:H14" si="0">$D$4/E10*1000000000</f>
        <v>740850239707408.62</v>
      </c>
      <c r="F14" s="2">
        <f t="shared" si="0"/>
        <v>687865585205240.62</v>
      </c>
      <c r="G14" s="2">
        <f t="shared" si="0"/>
        <v>549000051275477.38</v>
      </c>
      <c r="H14" s="2">
        <f t="shared" si="0"/>
        <v>519607005684969.5</v>
      </c>
    </row>
    <row r="15" spans="1:8" x14ac:dyDescent="0.2">
      <c r="C15" t="s">
        <v>16</v>
      </c>
      <c r="D15" s="4">
        <f>D14/1000000000000</f>
        <v>821.3266978986876</v>
      </c>
      <c r="E15" s="4">
        <f t="shared" ref="E15:H15" si="1">E14/1000000000000</f>
        <v>740.8502397074086</v>
      </c>
      <c r="F15" s="4">
        <f t="shared" si="1"/>
        <v>687.86558520524068</v>
      </c>
      <c r="G15" s="4">
        <f t="shared" si="1"/>
        <v>549.0000512754774</v>
      </c>
      <c r="H15" s="4">
        <f t="shared" si="1"/>
        <v>519.60700568496952</v>
      </c>
    </row>
    <row r="16" spans="1:8" ht="18" x14ac:dyDescent="0.25">
      <c r="A16" t="s">
        <v>17</v>
      </c>
      <c r="B16" s="7" t="s">
        <v>28</v>
      </c>
      <c r="C16" t="s">
        <v>15</v>
      </c>
      <c r="D16">
        <f>-D11</f>
        <v>1.7490000000000001</v>
      </c>
      <c r="E16">
        <f t="shared" ref="E16:H16" si="2">-E11</f>
        <v>1.381</v>
      </c>
      <c r="F16">
        <f t="shared" si="2"/>
        <v>1.159</v>
      </c>
      <c r="G16">
        <f t="shared" si="2"/>
        <v>0.60399999999999998</v>
      </c>
      <c r="H16">
        <f t="shared" si="2"/>
        <v>0.49299999999999999</v>
      </c>
    </row>
    <row r="17" spans="1:8" x14ac:dyDescent="0.2">
      <c r="C17" t="s">
        <v>10</v>
      </c>
      <c r="D17" s="2">
        <f>D16*$D6</f>
        <v>2.8022069328660002E-19</v>
      </c>
      <c r="E17" s="2">
        <f t="shared" ref="E17:H17" si="3">E16*$D6</f>
        <v>2.212605931554E-19</v>
      </c>
      <c r="F17" s="2">
        <f t="shared" si="3"/>
        <v>1.856922718806E-19</v>
      </c>
      <c r="G17" s="2">
        <f t="shared" si="3"/>
        <v>9.6771468693599986E-20</v>
      </c>
      <c r="H17" s="2">
        <f t="shared" si="3"/>
        <v>7.8987308056199999E-20</v>
      </c>
    </row>
    <row r="18" spans="1:8" x14ac:dyDescent="0.2">
      <c r="A18" t="s">
        <v>18</v>
      </c>
      <c r="B18" s="7" t="s">
        <v>27</v>
      </c>
      <c r="C18" t="s">
        <v>19</v>
      </c>
      <c r="D18" s="5">
        <v>4.1349999999999998E-3</v>
      </c>
    </row>
    <row r="19" spans="1:8" x14ac:dyDescent="0.2">
      <c r="C19" t="s">
        <v>20</v>
      </c>
      <c r="D19" s="1">
        <f>D18*D6/1000000000000</f>
        <v>6.6250003815899989E-34</v>
      </c>
    </row>
    <row r="20" spans="1:8" x14ac:dyDescent="0.2">
      <c r="D20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leer</vt:lpstr>
      <vt:lpstr>voll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Alexander Gertsch</cp:lastModifiedBy>
  <dcterms:created xsi:type="dcterms:W3CDTF">2023-07-11T09:05:02Z</dcterms:created>
  <dcterms:modified xsi:type="dcterms:W3CDTF">2025-11-06T12:56:48Z</dcterms:modified>
</cp:coreProperties>
</file>